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NEB Calculator" state="visible" r:id="rId4"/>
    <sheet sheetId="2" name="Reference &amp; Sources" state="visible" r:id="rId5"/>
  </sheets>
  <calcPr calcId="171027"/>
</workbook>
</file>

<file path=xl/sharedStrings.xml><?xml version="1.0" encoding="utf-8"?>
<sst xmlns="http://schemas.openxmlformats.org/spreadsheetml/2006/main" count="70" uniqueCount="58">
  <si>
    <t>TNEB (TANGEDCO) Bill Calculator — Domestic LT-1A</t>
  </si>
  <si>
    <t>Bi-monthly billing · Reflects the 200/100 free-units scheme effective 10 May 2026 · electricitybillcalc.com</t>
  </si>
  <si>
    <t>1. CONSUMER USAGE INPUT</t>
  </si>
  <si>
    <t>Bi-monthly units consumed (kWh):</t>
  </si>
  <si>
    <t/>
  </si>
  <si>
    <t>← Enter your 60-day meter units here</t>
  </si>
  <si>
    <t>Applicable free-unit subsidy tier:</t>
  </si>
  <si>
    <t>2. SLAB TABLE A — Applies When Bi-Monthly Units ≤ 500 (200 Free Units Scheme)</t>
  </si>
  <si>
    <t>Slab Lower (kWh)</t>
  </si>
  <si>
    <t>Slab Upper (kWh)</t>
  </si>
  <si>
    <t>Rate (₹/unit)</t>
  </si>
  <si>
    <t>Units in Slab</t>
  </si>
  <si>
    <t>Charge (₹)</t>
  </si>
  <si>
    <t>Energy Charge Subtotal (Regime A):</t>
  </si>
  <si>
    <t>3. SLAB TABLE B — Applies When Bi-Monthly Units &gt; 500 (100 Free Units Baseline Tier)</t>
  </si>
  <si>
    <t>1,000+</t>
  </si>
  <si>
    <t>Energy Charge Subtotal (Regime B):</t>
  </si>
  <si>
    <t>4. FINAL BILL SUMMARY</t>
  </si>
  <si>
    <t>Energy Charge (Auto-selected based on units):</t>
  </si>
  <si>
    <t>← Switches between Regime A and B</t>
  </si>
  <si>
    <t>Fixed Demand Charges (LT-1A Domestic):</t>
  </si>
  <si>
    <t>Exempt under state tariff orders</t>
  </si>
  <si>
    <t>Electricity Duty (LT-1A Domestic):</t>
  </si>
  <si>
    <t>0% (State-subsidized)</t>
  </si>
  <si>
    <t>TOTAL ESTIMATED BILL:</t>
  </si>
  <si>
    <t xml:space="preserve">Notes: Rates for the 201–500 unit band under the new (≤500u) scheme are carried forward from TNERC Tariff Order No. 7 pending a separate gazetted notification. Commercial LT-V connections are not covered by this sheet (see electricitybillcalc.com/electricity-bill-calculator/tneb-commercial/).
Source: Tamil Nadu Electricity Duty Act, 2019; TNERC Tariff Order No. 7; TN Government Order dated 10 May 2026. Independent calculation sheet.</t>
  </si>
  <si>
    <t>TNEB Reference Values for Sanity-Checking Formulas</t>
  </si>
  <si>
    <t>Cross-checked against the live calculator output on electricitybillcalc.com/electricity-bill-calculator/tneb/</t>
  </si>
  <si>
    <t>Units</t>
  </si>
  <si>
    <t>Official Bill</t>
  </si>
  <si>
    <t>Scheme Tier</t>
  </si>
  <si>
    <t>Calculation Breakdown</t>
  </si>
  <si>
    <t>Key Milestone</t>
  </si>
  <si>
    <t>₹0.00</t>
  </si>
  <si>
    <t>≤500u (200 Free)</t>
  </si>
  <si>
    <t>100 units free (100% subsidy)</t>
  </si>
  <si>
    <t>Zero bill threshold</t>
  </si>
  <si>
    <t>200 units free (100% subsidy)</t>
  </si>
  <si>
    <t>Saves ₹235 vs old scheme</t>
  </si>
  <si>
    <t>₹470.00</t>
  </si>
  <si>
    <t>200 free + 100 @ ₹4.70</t>
  </si>
  <si>
    <t>Standard household sample</t>
  </si>
  <si>
    <t>₹705.00</t>
  </si>
  <si>
    <t>200 free + 150 @ ₹4.70</t>
  </si>
  <si>
    <t>Sheet default input</t>
  </si>
  <si>
    <t>₹1,570.00</t>
  </si>
  <si>
    <t>200 free + 200@₹4.70 + 100@₹6.30</t>
  </si>
  <si>
    <t>Eligibility ceiling</t>
  </si>
  <si>
    <t>₹1,813.40</t>
  </si>
  <si>
    <t>&gt;500u (100 Free)</t>
  </si>
  <si>
    <t>100 free + ₹235 + ₹940 + ₹630 + 1@₹8.40</t>
  </si>
  <si>
    <t>Cliff-edge (+₹243.40 for 1 kWh)</t>
  </si>
  <si>
    <t>₹2,645.00</t>
  </si>
  <si>
    <t>100 free + ₹235 + ₹940 + ₹630 + 100@₹8.40</t>
  </si>
  <si>
    <t>Upper middle consumption</t>
  </si>
  <si>
    <t>₹4,535.00</t>
  </si>
  <si>
    <t>₹2,645 + 200@₹9.45</t>
  </si>
  <si>
    <t>Heavy summer AC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</si>
</sst>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.00"/>
  </numFmts>
  <fonts count="9" x14ac:knownFonts="1">
    <font>
      <color theme="1"/>
      <family val="2"/>
      <scheme val="minor"/>
      <sz val="11"/>
      <name val="Calibri"/>
    </font>
    <font>
      <b/>
      <color rgb="FF1E293B"/>
      <sz val="16"/>
      <name val="Calibri"/>
    </font>
    <font>
      <i/>
      <color rgb="FF64748B"/>
      <sz val="10"/>
      <name val="Calibri"/>
    </font>
    <font>
      <b/>
      <color rgb="FFFFFFFF"/>
      <sz val="11"/>
      <name val="Calibri"/>
    </font>
    <font>
      <b/>
      <color rgb="FF0F172A"/>
      <sz val="10"/>
      <name val="Calibri"/>
    </font>
    <font>
      <b/>
      <color rgb="FF92400E"/>
      <sz val="12"/>
      <name val="Calibri"/>
    </font>
    <font>
      <color rgb="FF1E293B"/>
      <sz val="10"/>
      <name val="Calibri"/>
    </font>
    <font>
      <b/>
      <color rgb="FF334155"/>
      <sz val="10"/>
      <name val="Calibri"/>
    </font>
    <font>
      <b/>
      <color rgb="FF047857"/>
      <sz val="14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E3A8A"/>
      </patternFill>
    </fill>
    <fill>
      <patternFill patternType="solid">
        <fgColor rgb="FFFEF08A"/>
      </patternFill>
    </fill>
    <fill>
      <patternFill patternType="solid">
        <fgColor rgb="FF2563EB"/>
      </patternFill>
    </fill>
    <fill>
      <patternFill patternType="solid">
        <fgColor rgb="FFE2E8F0"/>
      </patternFill>
    </fill>
    <fill>
      <patternFill patternType="solid">
        <fgColor rgb="FFECFDF5"/>
      </patternFill>
    </fill>
  </fills>
  <borders count="5">
    <border>
      <left/>
      <right/>
      <top/>
      <bottom/>
      <diagonal/>
    </border>
    <border>
      <left style="medium">
        <color rgb="FFD97706"/>
      </left>
      <right style="medium">
        <color rgb="FFD97706"/>
      </right>
      <top style="medium">
        <color rgb="FFD97706"/>
      </top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1E293B"/>
      </bottom>
      <diagonal/>
    </border>
    <border>
      <left style="medium">
        <color rgb="FF059669"/>
      </left>
      <right style="medium">
        <color rgb="FF059669"/>
      </right>
      <top style="medium">
        <color rgb="FF059669"/>
      </top>
      <bottom style="double">
        <color rgb="FF05966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3" fillId="4" borderId="0" xfId="0" applyFont="1" applyFill="1"/>
    <xf numFmtId="0" fontId="7" fillId="5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164" fontId="4" fillId="0" borderId="3" xfId="0" applyNumberFormat="1" applyFont="1" applyBorder="1"/>
    <xf numFmtId="164" fontId="4" fillId="0" borderId="0" xfId="0" applyNumberFormat="1" applyFont="1"/>
    <xf numFmtId="164" fontId="0" fillId="0" borderId="0" xfId="0" applyNumberFormat="1"/>
    <xf numFmtId="0" fontId="8" fillId="6" borderId="0" xfId="0" applyFont="1" applyFill="1"/>
    <xf numFmtId="164" fontId="8" fillId="6" borderId="4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defaultRowHeight="15" outlineLevelRow="0" outlineLevelCol="0" x14ac:dyDescent="55"/>
  <cols>
    <col min="1" max="1" width="32" customWidth="1"/>
    <col min="2" max="2" width="18" customWidth="1"/>
    <col min="3" max="4" width="16" customWidth="1"/>
    <col min="5" max="5" width="18" customWidth="1"/>
    <col min="6" max="6" width="36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6" x14ac:dyDescent="0.25">
      <c r="A4" s="3" t="s">
        <v>2</v>
      </c>
      <c r="B4" s="3"/>
      <c r="C4" s="3"/>
      <c r="D4" s="3"/>
      <c r="E4" s="3"/>
      <c r="F4" s="3"/>
    </row>
    <row r="5" spans="1:4" x14ac:dyDescent="0.25">
      <c r="A5" s="4" t="s">
        <v>3</v>
      </c>
      <c r="B5" t="s">
        <v>4</v>
      </c>
      <c r="C5" s="5">
        <v>350</v>
      </c>
      <c r="D5" s="2" t="s">
        <v>5</v>
      </c>
    </row>
    <row r="6" spans="1:5" x14ac:dyDescent="0.25">
      <c r="A6" s="6" t="s">
        <v>6</v>
      </c>
      <c r="C6" s="7">
        <f>IF(C5&lt;=500, "200 Free Units (≤500u Enhanced Tier)", "100 Free Units (&gt;500u Baseline Tier)")</f>
      </c>
      <c r="D6" s="7"/>
      <c r="E6" s="7"/>
    </row>
    <row r="8" spans="1:6" x14ac:dyDescent="0.25">
      <c r="A8" s="8" t="s">
        <v>7</v>
      </c>
      <c r="B8" s="8"/>
      <c r="C8" s="8"/>
      <c r="D8" s="8"/>
      <c r="E8" s="8"/>
      <c r="F8" s="8"/>
    </row>
    <row r="9" spans="1:5" x14ac:dyDescent="0.25">
      <c r="A9" s="9" t="s">
        <v>8</v>
      </c>
      <c r="B9" s="9" t="s">
        <v>9</v>
      </c>
      <c r="C9" s="10" t="s">
        <v>10</v>
      </c>
      <c r="D9" s="10" t="s">
        <v>11</v>
      </c>
      <c r="E9" s="10" t="s">
        <v>12</v>
      </c>
    </row>
    <row r="10" spans="1:5" x14ac:dyDescent="0.25">
      <c r="A10" s="11">
        <v>0</v>
      </c>
      <c r="B10" s="11">
        <v>200</v>
      </c>
      <c r="C10" s="12">
        <v>0</v>
      </c>
      <c r="D10" s="13">
        <f>MAX(0, MIN($C$5, 200) - 0)</f>
      </c>
      <c r="E10" s="12">
        <f>D10*C10</f>
      </c>
    </row>
    <row r="11" spans="1:5" x14ac:dyDescent="0.25">
      <c r="A11" s="11">
        <v>200</v>
      </c>
      <c r="B11" s="11">
        <v>400</v>
      </c>
      <c r="C11" s="12">
        <v>4.7</v>
      </c>
      <c r="D11" s="13">
        <f>MAX(0, MIN($C$5, 400) - 200)</f>
      </c>
      <c r="E11" s="12">
        <f>D11*C11</f>
      </c>
    </row>
    <row r="12" spans="1:5" x14ac:dyDescent="0.25">
      <c r="A12" s="11">
        <v>400</v>
      </c>
      <c r="B12" s="11">
        <v>500</v>
      </c>
      <c r="C12" s="12">
        <v>6.3</v>
      </c>
      <c r="D12" s="13">
        <f>MAX(0, MIN($C$5, 500) - 400)</f>
      </c>
      <c r="E12" s="12">
        <f>D12*C12</f>
      </c>
    </row>
    <row r="13" spans="1:5" x14ac:dyDescent="0.25">
      <c r="A13" s="14" t="s">
        <v>13</v>
      </c>
      <c r="B13" s="14"/>
      <c r="C13" s="14"/>
      <c r="D13" s="14"/>
      <c r="E13" s="15">
        <f>SUM(E10:E12)</f>
      </c>
    </row>
    <row r="15" spans="1:6" x14ac:dyDescent="0.25">
      <c r="A15" s="3" t="s">
        <v>14</v>
      </c>
      <c r="B15" s="3"/>
      <c r="C15" s="3"/>
      <c r="D15" s="3"/>
      <c r="E15" s="3"/>
      <c r="F15" s="3"/>
    </row>
    <row r="16" spans="1:5" x14ac:dyDescent="0.25">
      <c r="A16" s="9" t="s">
        <v>8</v>
      </c>
      <c r="B16" s="9" t="s">
        <v>9</v>
      </c>
      <c r="C16" s="10" t="s">
        <v>10</v>
      </c>
      <c r="D16" s="10" t="s">
        <v>11</v>
      </c>
      <c r="E16" s="10" t="s">
        <v>12</v>
      </c>
    </row>
    <row r="17" spans="1:5" x14ac:dyDescent="0.25">
      <c r="A17" s="11">
        <v>0</v>
      </c>
      <c r="B17" s="11">
        <v>100</v>
      </c>
      <c r="C17" s="12">
        <v>0</v>
      </c>
      <c r="D17" s="13">
        <f>MAX(0, MIN($C$5, 100) - 0)</f>
      </c>
      <c r="E17" s="12">
        <f>D17*C17</f>
      </c>
    </row>
    <row r="18" spans="1:5" x14ac:dyDescent="0.25">
      <c r="A18" s="11">
        <v>100</v>
      </c>
      <c r="B18" s="11">
        <v>200</v>
      </c>
      <c r="C18" s="12">
        <v>2.35</v>
      </c>
      <c r="D18" s="13">
        <f>MAX(0, MIN($C$5, 200) - 100)</f>
      </c>
      <c r="E18" s="12">
        <f>D18*C18</f>
      </c>
    </row>
    <row r="19" spans="1:5" x14ac:dyDescent="0.25">
      <c r="A19" s="11">
        <v>200</v>
      </c>
      <c r="B19" s="11">
        <v>400</v>
      </c>
      <c r="C19" s="12">
        <v>4.7</v>
      </c>
      <c r="D19" s="13">
        <f>MAX(0, MIN($C$5, 400) - 200)</f>
      </c>
      <c r="E19" s="12">
        <f>D19*C19</f>
      </c>
    </row>
    <row r="20" spans="1:5" x14ac:dyDescent="0.25">
      <c r="A20" s="11">
        <v>400</v>
      </c>
      <c r="B20" s="11">
        <v>500</v>
      </c>
      <c r="C20" s="12">
        <v>6.3</v>
      </c>
      <c r="D20" s="13">
        <f>MAX(0, MIN($C$5, 500) - 400)</f>
      </c>
      <c r="E20" s="12">
        <f>D20*C20</f>
      </c>
    </row>
    <row r="21" spans="1:5" x14ac:dyDescent="0.25">
      <c r="A21" s="11">
        <v>500</v>
      </c>
      <c r="B21" s="11">
        <v>600</v>
      </c>
      <c r="C21" s="12">
        <v>8.4</v>
      </c>
      <c r="D21" s="13">
        <f>MAX(0, MIN($C$5, 600) - 500)</f>
      </c>
      <c r="E21" s="12">
        <f>D21*C21</f>
      </c>
    </row>
    <row r="22" spans="1:5" x14ac:dyDescent="0.25">
      <c r="A22" s="11">
        <v>600</v>
      </c>
      <c r="B22" s="11">
        <v>800</v>
      </c>
      <c r="C22" s="12">
        <v>9.45</v>
      </c>
      <c r="D22" s="13">
        <f>MAX(0, MIN($C$5, 800) - 600)</f>
      </c>
      <c r="E22" s="12">
        <f>D22*C22</f>
      </c>
    </row>
    <row r="23" spans="1:5" x14ac:dyDescent="0.25">
      <c r="A23" s="11">
        <v>800</v>
      </c>
      <c r="B23" s="11">
        <v>1000</v>
      </c>
      <c r="C23" s="12">
        <v>10.5</v>
      </c>
      <c r="D23" s="13">
        <f>MAX(0, MIN($C$5, 1000) - 800)</f>
      </c>
      <c r="E23" s="12">
        <f>D23*C23</f>
      </c>
    </row>
    <row r="24" spans="1:5" x14ac:dyDescent="0.25">
      <c r="A24" s="11">
        <v>1000</v>
      </c>
      <c r="B24" s="11" t="s">
        <v>15</v>
      </c>
      <c r="C24" s="12">
        <v>11.55</v>
      </c>
      <c r="D24" s="13">
        <f>MAX(0, $C$5 - 1000)</f>
      </c>
      <c r="E24" s="12">
        <f>D24*C24</f>
      </c>
    </row>
    <row r="25" spans="1:5" x14ac:dyDescent="0.25">
      <c r="A25" s="14" t="s">
        <v>16</v>
      </c>
      <c r="B25" s="14"/>
      <c r="C25" s="14"/>
      <c r="D25" s="14"/>
      <c r="E25" s="15">
        <f>SUM(E17:E24)</f>
      </c>
    </row>
    <row r="27" spans="1:6" x14ac:dyDescent="0.25">
      <c r="A27" s="3" t="s">
        <v>17</v>
      </c>
      <c r="B27" s="3"/>
      <c r="C27" s="3"/>
      <c r="D27" s="3"/>
      <c r="E27" s="3"/>
      <c r="F27" s="3"/>
    </row>
    <row r="28" spans="1:4" x14ac:dyDescent="0.25">
      <c r="A28" s="4" t="s">
        <v>18</v>
      </c>
      <c r="B28" s="4"/>
      <c r="C28" s="16">
        <f>IF(C5&lt;=500, E13, E25)</f>
      </c>
      <c r="D28" s="2" t="s">
        <v>19</v>
      </c>
    </row>
    <row r="29" spans="1:4" x14ac:dyDescent="0.25">
      <c r="A29" s="6" t="s">
        <v>20</v>
      </c>
      <c r="B29" s="6"/>
      <c r="C29" s="17">
        <v>0</v>
      </c>
      <c r="D29" s="2" t="s">
        <v>21</v>
      </c>
    </row>
    <row r="30" spans="1:4" x14ac:dyDescent="0.25">
      <c r="A30" s="6" t="s">
        <v>22</v>
      </c>
      <c r="B30" s="6"/>
      <c r="C30" s="17">
        <v>0</v>
      </c>
      <c r="D30" s="2" t="s">
        <v>23</v>
      </c>
    </row>
    <row r="31" spans="1:3" x14ac:dyDescent="0.25">
      <c r="A31" s="18" t="s">
        <v>24</v>
      </c>
      <c r="B31" s="18"/>
      <c r="C31" s="19">
        <f>SUM(C28:C30)</f>
      </c>
    </row>
    <row r="33" spans="1:6" x14ac:dyDescent="0.25">
      <c r="A33" s="20" t="s">
        <v>25</v>
      </c>
      <c r="B33" s="20"/>
      <c r="C33" s="20"/>
      <c r="D33" s="20"/>
      <c r="E33" s="20"/>
      <c r="F33" s="20"/>
    </row>
    <row r="34" spans="1:6" x14ac:dyDescent="0.25">
      <c r="A34" s="20"/>
      <c r="B34" s="20"/>
      <c r="C34" s="20"/>
      <c r="D34" s="20"/>
      <c r="E34" s="20"/>
      <c r="F34" s="20"/>
    </row>
  </sheetData>
  <mergeCells count="14">
    <mergeCell ref="A1:F1"/>
    <mergeCell ref="A2:F2"/>
    <mergeCell ref="A4:F4"/>
    <mergeCell ref="C6:E6"/>
    <mergeCell ref="A8:F8"/>
    <mergeCell ref="A13:D13"/>
    <mergeCell ref="A15:F15"/>
    <mergeCell ref="A25:D25"/>
    <mergeCell ref="A27:F27"/>
    <mergeCell ref="A28:B28"/>
    <mergeCell ref="A29:B29"/>
    <mergeCell ref="A30:B30"/>
    <mergeCell ref="A31:B31"/>
    <mergeCell ref="A33:F3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5" outlineLevelRow="0" outlineLevelCol="0" x14ac:dyDescent="55"/>
  <cols>
    <col min="1" max="1" width="14" customWidth="1"/>
    <col min="2" max="2" width="16" customWidth="1"/>
    <col min="3" max="3" width="18" customWidth="1"/>
    <col min="4" max="4" width="45" customWidth="1"/>
    <col min="5" max="5" width="22" customWidth="1"/>
  </cols>
  <sheetData>
    <row r="1" spans="1:5" x14ac:dyDescent="0.25">
      <c r="A1" s="1" t="s">
        <v>26</v>
      </c>
      <c r="B1" s="1"/>
      <c r="C1" s="1"/>
      <c r="D1" s="1"/>
      <c r="E1" s="1"/>
    </row>
    <row r="2" spans="1:5" x14ac:dyDescent="0.25">
      <c r="A2" s="2" t="s">
        <v>27</v>
      </c>
      <c r="B2" s="2"/>
      <c r="C2" s="2"/>
      <c r="D2" s="2"/>
      <c r="E2" s="2"/>
    </row>
    <row r="4" spans="1:5" x14ac:dyDescent="0.25">
      <c r="A4" s="9" t="s">
        <v>28</v>
      </c>
      <c r="B4" s="9" t="s">
        <v>29</v>
      </c>
      <c r="C4" s="9" t="s">
        <v>30</v>
      </c>
      <c r="D4" s="9" t="s">
        <v>31</v>
      </c>
      <c r="E4" s="9" t="s">
        <v>32</v>
      </c>
    </row>
    <row r="5" spans="1:5" x14ac:dyDescent="0.25">
      <c r="A5" s="11">
        <v>100</v>
      </c>
      <c r="B5" s="11" t="s">
        <v>33</v>
      </c>
      <c r="C5" s="21" t="s">
        <v>34</v>
      </c>
      <c r="D5" s="21" t="s">
        <v>35</v>
      </c>
      <c r="E5" s="21" t="s">
        <v>36</v>
      </c>
    </row>
    <row r="6" spans="1:5" x14ac:dyDescent="0.25">
      <c r="A6" s="11">
        <v>200</v>
      </c>
      <c r="B6" s="11" t="s">
        <v>33</v>
      </c>
      <c r="C6" s="21" t="s">
        <v>34</v>
      </c>
      <c r="D6" s="21" t="s">
        <v>37</v>
      </c>
      <c r="E6" s="21" t="s">
        <v>38</v>
      </c>
    </row>
    <row r="7" spans="1:5" x14ac:dyDescent="0.25">
      <c r="A7" s="11">
        <v>300</v>
      </c>
      <c r="B7" s="11" t="s">
        <v>39</v>
      </c>
      <c r="C7" s="21" t="s">
        <v>34</v>
      </c>
      <c r="D7" s="21" t="s">
        <v>40</v>
      </c>
      <c r="E7" s="21" t="s">
        <v>41</v>
      </c>
    </row>
    <row r="8" spans="1:5" x14ac:dyDescent="0.25">
      <c r="A8" s="11">
        <v>350</v>
      </c>
      <c r="B8" s="11" t="s">
        <v>42</v>
      </c>
      <c r="C8" s="21" t="s">
        <v>34</v>
      </c>
      <c r="D8" s="21" t="s">
        <v>43</v>
      </c>
      <c r="E8" s="21" t="s">
        <v>44</v>
      </c>
    </row>
    <row r="9" spans="1:5" x14ac:dyDescent="0.25">
      <c r="A9" s="11">
        <v>500</v>
      </c>
      <c r="B9" s="11" t="s">
        <v>45</v>
      </c>
      <c r="C9" s="21" t="s">
        <v>34</v>
      </c>
      <c r="D9" s="21" t="s">
        <v>46</v>
      </c>
      <c r="E9" s="21" t="s">
        <v>47</v>
      </c>
    </row>
    <row r="10" spans="1:5" x14ac:dyDescent="0.25">
      <c r="A10" s="11">
        <v>501</v>
      </c>
      <c r="B10" s="11" t="s">
        <v>48</v>
      </c>
      <c r="C10" s="21" t="s">
        <v>49</v>
      </c>
      <c r="D10" s="21" t="s">
        <v>50</v>
      </c>
      <c r="E10" s="21" t="s">
        <v>51</v>
      </c>
    </row>
    <row r="11" spans="1:5" x14ac:dyDescent="0.25">
      <c r="A11" s="11">
        <v>600</v>
      </c>
      <c r="B11" s="11" t="s">
        <v>52</v>
      </c>
      <c r="C11" s="21" t="s">
        <v>49</v>
      </c>
      <c r="D11" s="21" t="s">
        <v>53</v>
      </c>
      <c r="E11" s="21" t="s">
        <v>54</v>
      </c>
    </row>
    <row r="12" spans="1:5" x14ac:dyDescent="0.25">
      <c r="A12" s="11">
        <v>800</v>
      </c>
      <c r="B12" s="11" t="s">
        <v>55</v>
      </c>
      <c r="C12" s="21" t="s">
        <v>49</v>
      </c>
      <c r="D12" s="21" t="s">
        <v>56</v>
      </c>
      <c r="E12" s="21" t="s">
        <v>57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TNEB Calculator</vt:lpstr>
      <vt:lpstr>Reference &amp;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ElectricityBillCalc.com Utility Tariff Research Team</dc:creator>
  <dc:title/>
  <dc:subject/>
  <dc:description/>
  <cp:keywords/>
  <cp:category/>
  <cp:lastModifiedBy>ElectricityBillCalc.com</cp:lastModifiedBy>
  <dcterms:created xsi:type="dcterms:W3CDTF">2026-05-20T00:00:00Z</dcterms:created>
  <dcterms:modified xsi:type="dcterms:W3CDTF">2026-09-23T10:23:00Z</dcterms:modified>
</cp:coreProperties>
</file>